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Sheet1!$A$1:$H$200</definedName>
  </definedNames>
  <calcPr calcId="145621"/>
</workbook>
</file>

<file path=xl/calcChain.xml><?xml version="1.0" encoding="utf-8"?>
<calcChain xmlns="http://schemas.openxmlformats.org/spreadsheetml/2006/main">
  <c r="C21" i="1" l="1"/>
  <c r="B158" i="1" l="1"/>
  <c r="C99" i="1" l="1"/>
  <c r="F49" i="1" l="1"/>
  <c r="F43" i="1"/>
  <c r="F37" i="1"/>
  <c r="F29" i="1"/>
  <c r="F21" i="1"/>
  <c r="F15" i="1"/>
  <c r="E104" i="1" l="1"/>
  <c r="E99" i="1"/>
  <c r="G21" i="1" l="1"/>
  <c r="C114" i="1" l="1"/>
  <c r="C58" i="1"/>
  <c r="G109" i="1" l="1"/>
  <c r="C109" i="1"/>
  <c r="G104" i="1"/>
  <c r="C104" i="1"/>
  <c r="C15" i="1"/>
  <c r="D15" i="1"/>
  <c r="E15" i="1"/>
  <c r="G15" i="1"/>
  <c r="H21" i="1"/>
  <c r="E21" i="1"/>
  <c r="C29" i="1"/>
  <c r="E29" i="1"/>
  <c r="G29" i="1"/>
  <c r="H29" i="1" s="1"/>
  <c r="C37" i="1"/>
  <c r="E37" i="1"/>
  <c r="G37" i="1"/>
  <c r="C43" i="1"/>
  <c r="E43" i="1"/>
  <c r="G43" i="1"/>
  <c r="C49" i="1"/>
  <c r="D49" i="1"/>
  <c r="D158" i="1" s="1"/>
  <c r="E49" i="1"/>
  <c r="G49" i="1"/>
  <c r="E58" i="1"/>
  <c r="G58" i="1"/>
  <c r="C63" i="1"/>
  <c r="E63" i="1"/>
  <c r="G63" i="1"/>
  <c r="C68" i="1"/>
  <c r="E68" i="1"/>
  <c r="G68" i="1"/>
  <c r="C73" i="1"/>
  <c r="E73" i="1"/>
  <c r="G73" i="1"/>
  <c r="C84" i="1"/>
  <c r="G84" i="1"/>
  <c r="C89" i="1"/>
  <c r="G89" i="1"/>
  <c r="C94" i="1"/>
  <c r="G94" i="1"/>
  <c r="G99" i="1"/>
  <c r="G114" i="1"/>
  <c r="C119" i="1"/>
  <c r="G119" i="1"/>
  <c r="C124" i="1"/>
  <c r="G124" i="1"/>
  <c r="C129" i="1"/>
  <c r="G129" i="1"/>
  <c r="C134" i="1"/>
  <c r="G134" i="1"/>
  <c r="C139" i="1"/>
  <c r="E139" i="1"/>
  <c r="E158" i="1" s="1"/>
  <c r="G139" i="1"/>
  <c r="C150" i="1"/>
  <c r="G150" i="1"/>
  <c r="C156" i="1"/>
  <c r="G156" i="1"/>
  <c r="G158" i="1" l="1"/>
  <c r="C158" i="1"/>
  <c r="H63" i="1"/>
  <c r="H124" i="1"/>
  <c r="H43" i="1"/>
  <c r="H37" i="1"/>
  <c r="H15" i="1"/>
  <c r="H109" i="1"/>
  <c r="H156" i="1"/>
  <c r="H84" i="1"/>
  <c r="H139" i="1"/>
  <c r="H119" i="1"/>
  <c r="H114" i="1"/>
  <c r="H58" i="1"/>
  <c r="H150" i="1"/>
  <c r="H94" i="1"/>
  <c r="H89" i="1"/>
  <c r="H68" i="1"/>
  <c r="H104" i="1"/>
  <c r="H134" i="1"/>
  <c r="H129" i="1"/>
  <c r="H99" i="1"/>
  <c r="H73" i="1"/>
  <c r="H158" i="1" l="1"/>
</calcChain>
</file>

<file path=xl/sharedStrings.xml><?xml version="1.0" encoding="utf-8"?>
<sst xmlns="http://schemas.openxmlformats.org/spreadsheetml/2006/main" count="243" uniqueCount="87">
  <si>
    <t>current</t>
  </si>
  <si>
    <t xml:space="preserve"> </t>
  </si>
  <si>
    <t>Fund Name</t>
  </si>
  <si>
    <t>Cash in FCNB</t>
  </si>
  <si>
    <t>Total</t>
  </si>
  <si>
    <t>Receipts</t>
  </si>
  <si>
    <t>CD's</t>
  </si>
  <si>
    <t>Purchased</t>
  </si>
  <si>
    <t>Interfund</t>
  </si>
  <si>
    <t>Transfers</t>
  </si>
  <si>
    <t>Disbursements</t>
  </si>
  <si>
    <t>Road &amp; Bridge</t>
  </si>
  <si>
    <t>previous</t>
  </si>
  <si>
    <t>interest</t>
  </si>
  <si>
    <t>Precinct #1</t>
  </si>
  <si>
    <t>Precinct #2</t>
  </si>
  <si>
    <t>Precinct #3</t>
  </si>
  <si>
    <t>Precinct #4</t>
  </si>
  <si>
    <t>General Fund</t>
  </si>
  <si>
    <t>Records Mngmnt</t>
  </si>
  <si>
    <t>Workers' Comp</t>
  </si>
  <si>
    <t>Historical Books</t>
  </si>
  <si>
    <t>curent</t>
  </si>
  <si>
    <t xml:space="preserve">Law Enforcement  </t>
  </si>
  <si>
    <t>Chouse Security</t>
  </si>
  <si>
    <t>Justice Court Tech</t>
  </si>
  <si>
    <t>TOTAL CASH</t>
  </si>
  <si>
    <t>CONDENSED STATEMENT OF ACCOUNTS WORKSHEET</t>
  </si>
  <si>
    <t>HISSOC      previous</t>
  </si>
  <si>
    <t>LAWENF     previous</t>
  </si>
  <si>
    <t>RECMNG     previous</t>
  </si>
  <si>
    <t>WKRCOM   previous</t>
  </si>
  <si>
    <t>CHSECU     previous</t>
  </si>
  <si>
    <t>page 3</t>
  </si>
  <si>
    <t>PreservatnVitalStat</t>
  </si>
  <si>
    <t xml:space="preserve">                      current</t>
  </si>
  <si>
    <t xml:space="preserve">                         Total</t>
  </si>
  <si>
    <t>PVS            previous</t>
  </si>
  <si>
    <t>Pct #1     CD #24504</t>
  </si>
  <si>
    <t>Pct #2      CD #24651</t>
  </si>
  <si>
    <t>DCRMPF     previous</t>
  </si>
  <si>
    <t>JUSCOU   previous</t>
  </si>
  <si>
    <t>Records Preservatn</t>
  </si>
  <si>
    <t xml:space="preserve">                       Total</t>
  </si>
  <si>
    <t>RECPRE     previous</t>
  </si>
  <si>
    <t xml:space="preserve">                    current</t>
  </si>
  <si>
    <t>page 2</t>
  </si>
  <si>
    <t xml:space="preserve">  </t>
  </si>
  <si>
    <t xml:space="preserve">RecMngCD #24156 </t>
  </si>
  <si>
    <t>District Clerk Archive Fnd</t>
  </si>
  <si>
    <t>DCARCH     previous</t>
  </si>
  <si>
    <t>District Clerk RecMngmn</t>
  </si>
  <si>
    <t>CCRMG     previous</t>
  </si>
  <si>
    <t>CoClerk Civil Records Pre</t>
  </si>
  <si>
    <t xml:space="preserve">         CCCIVI      previous</t>
  </si>
  <si>
    <t>Dist Clerk Civil Records</t>
  </si>
  <si>
    <t>DCCIVI  previous</t>
  </si>
  <si>
    <t>Supplemntl Guardianship</t>
  </si>
  <si>
    <t>GUARD       previous</t>
  </si>
  <si>
    <t>CoClk Criminal TechFund</t>
  </si>
  <si>
    <t>CCTECH       previous</t>
  </si>
  <si>
    <t>County Clerk RecMngmnt</t>
  </si>
  <si>
    <t xml:space="preserve"> COATTY   previous</t>
  </si>
  <si>
    <t>County Atty Fund</t>
  </si>
  <si>
    <t>District Clerk Criminal Tech</t>
  </si>
  <si>
    <t>DCTECH     previous</t>
  </si>
  <si>
    <t>Forfeiture &amp; Seizure Fund</t>
  </si>
  <si>
    <t>FORSEI     previous</t>
  </si>
  <si>
    <t>Qrtrly Repts</t>
  </si>
  <si>
    <t xml:space="preserve">Generl Fund  CD  #62001 </t>
  </si>
  <si>
    <t>Budget 2012/2013      $ 4,012,685.00</t>
  </si>
  <si>
    <t>Generl Fund CD #39091</t>
  </si>
  <si>
    <t>Generl Fund CD #39068</t>
  </si>
  <si>
    <t xml:space="preserve">11th  Month period ending July 31st 2013      </t>
  </si>
  <si>
    <t>July 31st 2013</t>
  </si>
  <si>
    <t>$612,044.61  invested in an interest-bearing checking account earned $33.26 interest, rate .05%.</t>
  </si>
  <si>
    <t xml:space="preserve">      $436.43  interest earned to date this fiscal year on checking account.</t>
  </si>
  <si>
    <t>One year certificate of deposit #24504 $ 52,034.77 Prect #1 earned $   17.10   interest rate .40% matures 5-8-13.</t>
  </si>
  <si>
    <t>One year certificate of deposit #24651 $ 65,953.59 Prect #2 earned $   21.68   interest rate .40% matures 7-7-14.</t>
  </si>
  <si>
    <t>One year certificate of deposit #24156 $ 17,427.65 RecMng earned $   4.30   interest rate .95% matures 11-1-12.</t>
  </si>
  <si>
    <t>One year certificate of deposit #62001 $ 605,420.62 GenFd earned $  198.98   interest rate .50% matures 11-5-12.</t>
  </si>
  <si>
    <t>One year certificate of deposit #39068 $ 300,697.69 GenFd earned $98.83 interest rate .40% matures 12-5-13</t>
  </si>
  <si>
    <t>One 9mth certificate of deposit #39091 $ 300,370.24 GenFd earned $ 74.08  interest rate .30% matures 9-5-13</t>
  </si>
  <si>
    <t xml:space="preserve">Interest earned this month on all certificates of deposit = $ 414.97   </t>
  </si>
  <si>
    <t xml:space="preserve">Interest earned this fiscal year on all certificates of deposit = $ 4022.08  </t>
  </si>
  <si>
    <t xml:space="preserve">GRAND TOTAL INTEREST earned to date this fiscal year, ALL FUNDS = $ 4458.51   </t>
  </si>
  <si>
    <t xml:space="preserve">Precinct #3 liability:  note to FCNB for equipment purchased - current balance:  $ 33,158.48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</si>
</sst>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m/d/yy"/>
  </numFmts>
  <fonts count="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43" fontId="0" fillId="0" borderId="0" xfId="1" applyFont="1"/>
    <xf numFmtId="43" fontId="0" fillId="0" borderId="1" xfId="1" applyFont="1" applyBorder="1"/>
    <xf numFmtId="0" fontId="0" fillId="0" borderId="0" xfId="0" applyBorder="1"/>
    <xf numFmtId="44" fontId="0" fillId="0" borderId="0" xfId="2" applyFont="1" applyBorder="1"/>
    <xf numFmtId="43" fontId="0" fillId="0" borderId="2" xfId="1" applyFont="1" applyBorder="1"/>
    <xf numFmtId="0" fontId="0" fillId="0" borderId="3" xfId="0" applyBorder="1" applyAlignment="1">
      <alignment horizontal="right"/>
    </xf>
    <xf numFmtId="165" fontId="0" fillId="0" borderId="0" xfId="0" applyNumberFormat="1" applyBorder="1"/>
    <xf numFmtId="0" fontId="0" fillId="0" borderId="0" xfId="0" applyBorder="1" applyAlignment="1">
      <alignment horizontal="center"/>
    </xf>
    <xf numFmtId="43" fontId="0" fillId="0" borderId="0" xfId="0" applyNumberFormat="1"/>
    <xf numFmtId="43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/>
    <xf numFmtId="44" fontId="0" fillId="0" borderId="5" xfId="2" applyFont="1" applyBorder="1"/>
    <xf numFmtId="43" fontId="0" fillId="0" borderId="5" xfId="0" applyNumberFormat="1" applyBorder="1"/>
    <xf numFmtId="43" fontId="0" fillId="0" borderId="5" xfId="1" applyFont="1" applyBorder="1"/>
    <xf numFmtId="0" fontId="0" fillId="0" borderId="0" xfId="0" applyAlignment="1">
      <alignment horizontal="left"/>
    </xf>
    <xf numFmtId="0" fontId="0" fillId="0" borderId="0" xfId="0" applyFill="1"/>
    <xf numFmtId="39" fontId="0" fillId="0" borderId="0" xfId="1" applyNumberFormat="1" applyFont="1"/>
    <xf numFmtId="43" fontId="0" fillId="0" borderId="1" xfId="0" applyNumberFormat="1" applyBorder="1"/>
    <xf numFmtId="0" fontId="0" fillId="0" borderId="0" xfId="0" applyAlignment="1"/>
    <xf numFmtId="4" fontId="0" fillId="0" borderId="1" xfId="0" applyNumberFormat="1" applyBorder="1"/>
    <xf numFmtId="43" fontId="6" fillId="0" borderId="3" xfId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0" applyFont="1" applyFill="1" applyAlignment="1"/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/>
    <xf numFmtId="43" fontId="1" fillId="0" borderId="0" xfId="1" applyFont="1" applyBorder="1"/>
    <xf numFmtId="43" fontId="1" fillId="0" borderId="1" xfId="1" applyFont="1" applyBorder="1"/>
    <xf numFmtId="43" fontId="1" fillId="0" borderId="0" xfId="0" applyNumberFormat="1" applyFont="1"/>
    <xf numFmtId="43" fontId="1" fillId="0" borderId="0" xfId="1" applyFont="1"/>
    <xf numFmtId="164" fontId="1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1" fillId="0" borderId="6" xfId="0" applyFont="1" applyBorder="1" applyAlignment="1">
      <alignment horizontal="left"/>
    </xf>
    <xf numFmtId="4" fontId="0" fillId="0" borderId="7" xfId="0" applyNumberFormat="1" applyBorder="1"/>
    <xf numFmtId="0" fontId="1" fillId="0" borderId="8" xfId="0" applyFont="1" applyBorder="1" applyAlignment="1">
      <alignment horizontal="left"/>
    </xf>
    <xf numFmtId="4" fontId="0" fillId="0" borderId="9" xfId="0" applyNumberFormat="1" applyBorder="1"/>
    <xf numFmtId="0" fontId="1" fillId="0" borderId="10" xfId="0" applyFont="1" applyBorder="1" applyAlignment="1">
      <alignment horizontal="right"/>
    </xf>
    <xf numFmtId="4" fontId="0" fillId="0" borderId="1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 applyAlignment="1">
      <alignment horizontal="right"/>
    </xf>
    <xf numFmtId="43" fontId="0" fillId="0" borderId="1" xfId="1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4"/>
  <sheetViews>
    <sheetView tabSelected="1" zoomScaleNormal="100" workbookViewId="0">
      <selection activeCell="A195" sqref="A195"/>
    </sheetView>
  </sheetViews>
  <sheetFormatPr defaultRowHeight="12.75" x14ac:dyDescent="0.2"/>
  <cols>
    <col min="1" max="1" width="21.85546875" customWidth="1"/>
    <col min="2" max="2" width="15.7109375" customWidth="1"/>
    <col min="3" max="3" width="14.5703125" customWidth="1"/>
    <col min="4" max="4" width="12" customWidth="1"/>
    <col min="5" max="5" width="10" customWidth="1"/>
    <col min="6" max="6" width="12.140625" customWidth="1"/>
    <col min="7" max="7" width="15.5703125" customWidth="1"/>
    <col min="8" max="8" width="19" customWidth="1"/>
  </cols>
  <sheetData>
    <row r="3" spans="1:8" ht="15" x14ac:dyDescent="0.2">
      <c r="A3" s="55" t="s">
        <v>27</v>
      </c>
      <c r="B3" s="55"/>
      <c r="C3" s="55"/>
      <c r="D3" s="55"/>
      <c r="E3" s="55"/>
      <c r="F3" s="55"/>
      <c r="G3" s="55"/>
      <c r="H3" s="55"/>
    </row>
    <row r="5" spans="1:8" ht="14.25" x14ac:dyDescent="0.2">
      <c r="A5" s="56" t="s">
        <v>73</v>
      </c>
      <c r="B5" s="56"/>
      <c r="C5" s="56"/>
      <c r="D5" s="56"/>
      <c r="E5" s="56"/>
      <c r="F5" s="56"/>
      <c r="G5" s="56"/>
      <c r="H5" s="56"/>
    </row>
    <row r="8" spans="1:8" x14ac:dyDescent="0.2">
      <c r="A8" t="s">
        <v>2</v>
      </c>
      <c r="B8" s="1" t="s">
        <v>3</v>
      </c>
      <c r="C8" s="1" t="s">
        <v>4</v>
      </c>
      <c r="D8" s="1" t="s">
        <v>6</v>
      </c>
      <c r="E8" s="1" t="s">
        <v>68</v>
      </c>
      <c r="F8" s="1" t="s">
        <v>8</v>
      </c>
      <c r="G8" s="1" t="s">
        <v>4</v>
      </c>
      <c r="H8" s="1" t="s">
        <v>3</v>
      </c>
    </row>
    <row r="9" spans="1:8" ht="13.5" thickBot="1" x14ac:dyDescent="0.25">
      <c r="A9" s="2" t="s">
        <v>1</v>
      </c>
      <c r="B9" s="15">
        <v>41183</v>
      </c>
      <c r="C9" s="3" t="s">
        <v>5</v>
      </c>
      <c r="D9" s="3" t="s">
        <v>7</v>
      </c>
      <c r="E9" s="3" t="s">
        <v>9</v>
      </c>
      <c r="F9" s="3" t="s">
        <v>9</v>
      </c>
      <c r="G9" s="3" t="s">
        <v>10</v>
      </c>
      <c r="H9" s="15" t="s">
        <v>74</v>
      </c>
    </row>
    <row r="10" spans="1:8" x14ac:dyDescent="0.2">
      <c r="C10" t="s">
        <v>1</v>
      </c>
    </row>
    <row r="11" spans="1:8" x14ac:dyDescent="0.2">
      <c r="A11" t="s">
        <v>11</v>
      </c>
    </row>
    <row r="12" spans="1:8" x14ac:dyDescent="0.2">
      <c r="A12" s="4" t="s">
        <v>12</v>
      </c>
      <c r="B12" s="5" t="s">
        <v>1</v>
      </c>
      <c r="C12" s="5">
        <v>1256306.8899999999</v>
      </c>
      <c r="D12" s="5"/>
      <c r="E12" s="25" t="s">
        <v>1</v>
      </c>
      <c r="F12" s="25">
        <v>-730000</v>
      </c>
      <c r="G12" s="5">
        <v>467097.64</v>
      </c>
      <c r="H12" s="5"/>
    </row>
    <row r="13" spans="1:8" x14ac:dyDescent="0.2">
      <c r="A13" s="4" t="s">
        <v>0</v>
      </c>
      <c r="C13" s="5">
        <v>65692.38</v>
      </c>
      <c r="D13" s="5"/>
      <c r="E13" s="5" t="s">
        <v>1</v>
      </c>
      <c r="F13" s="5">
        <v>-40000</v>
      </c>
      <c r="G13" s="5">
        <v>38057.910000000003</v>
      </c>
      <c r="H13" s="5"/>
    </row>
    <row r="14" spans="1:8" ht="13.5" thickBot="1" x14ac:dyDescent="0.25">
      <c r="A14" s="4" t="s">
        <v>13</v>
      </c>
      <c r="B14" s="2"/>
      <c r="C14" s="6">
        <v>5.3</v>
      </c>
      <c r="D14" s="6"/>
      <c r="E14" s="6"/>
      <c r="F14" s="6"/>
      <c r="G14" s="6"/>
      <c r="H14" s="6"/>
    </row>
    <row r="15" spans="1:8" x14ac:dyDescent="0.2">
      <c r="A15" s="4" t="s">
        <v>4</v>
      </c>
      <c r="B15" s="5">
        <v>30229.040000000001</v>
      </c>
      <c r="C15" s="5">
        <f>SUM(C12,C13,C14)</f>
        <v>1322004.57</v>
      </c>
      <c r="D15" s="5">
        <f>SUM(D12,D13,D14)</f>
        <v>0</v>
      </c>
      <c r="E15" s="5">
        <f>SUM(E12:E13)</f>
        <v>0</v>
      </c>
      <c r="F15" s="5">
        <f>SUM(F12:F14)</f>
        <v>-770000</v>
      </c>
      <c r="G15" s="5">
        <f>SUM(G12:G14)</f>
        <v>505155.55000000005</v>
      </c>
      <c r="H15" s="5">
        <f>SUM(B15:F15,-G15)</f>
        <v>77078.060000000056</v>
      </c>
    </row>
    <row r="17" spans="1:8" x14ac:dyDescent="0.2">
      <c r="A17" t="s">
        <v>14</v>
      </c>
    </row>
    <row r="18" spans="1:8" x14ac:dyDescent="0.2">
      <c r="A18" s="4" t="s">
        <v>12</v>
      </c>
      <c r="B18" s="5"/>
      <c r="C18" s="57">
        <v>9391.26</v>
      </c>
      <c r="D18" s="5"/>
      <c r="E18" s="5" t="s">
        <v>1</v>
      </c>
      <c r="F18" s="5">
        <v>182500</v>
      </c>
      <c r="G18" s="5">
        <v>129640.11</v>
      </c>
      <c r="H18" s="5"/>
    </row>
    <row r="19" spans="1:8" x14ac:dyDescent="0.2">
      <c r="A19" s="4" t="s">
        <v>0</v>
      </c>
      <c r="C19" s="57">
        <v>9058.02</v>
      </c>
      <c r="D19" s="5"/>
      <c r="E19" s="5" t="s">
        <v>1</v>
      </c>
      <c r="F19" s="5">
        <v>10000</v>
      </c>
      <c r="G19" s="14">
        <v>21110.71</v>
      </c>
      <c r="H19" s="5"/>
    </row>
    <row r="20" spans="1:8" ht="13.5" thickBot="1" x14ac:dyDescent="0.25">
      <c r="A20" s="4" t="s">
        <v>13</v>
      </c>
      <c r="B20" s="2"/>
      <c r="C20" s="58">
        <v>7.66</v>
      </c>
      <c r="D20" s="6"/>
      <c r="E20" s="6"/>
      <c r="F20" s="6"/>
      <c r="G20" s="28" t="s">
        <v>1</v>
      </c>
      <c r="H20" s="6"/>
    </row>
    <row r="21" spans="1:8" x14ac:dyDescent="0.2">
      <c r="A21" s="4" t="s">
        <v>4</v>
      </c>
      <c r="B21" s="5">
        <v>51194.87</v>
      </c>
      <c r="C21" s="5">
        <f>SUM(C18:C20)</f>
        <v>18456.939999999999</v>
      </c>
      <c r="D21" s="5"/>
      <c r="E21" s="5">
        <f>SUM(E18:E20)</f>
        <v>0</v>
      </c>
      <c r="F21" s="5">
        <f>SUM(F18:F20)</f>
        <v>192500</v>
      </c>
      <c r="G21" s="5">
        <f>SUM(G18:G20)</f>
        <v>150750.82</v>
      </c>
      <c r="H21" s="5">
        <f>SUM(B21,C21,D21,E21,F21,-G21)</f>
        <v>111400.98999999999</v>
      </c>
    </row>
    <row r="22" spans="1:8" x14ac:dyDescent="0.2">
      <c r="C22" t="s">
        <v>1</v>
      </c>
    </row>
    <row r="23" spans="1:8" x14ac:dyDescent="0.2">
      <c r="A23" s="10" t="s">
        <v>38</v>
      </c>
      <c r="B23" s="9">
        <v>52034.77</v>
      </c>
    </row>
    <row r="25" spans="1:8" x14ac:dyDescent="0.2">
      <c r="A25" t="s">
        <v>15</v>
      </c>
      <c r="C25" t="s">
        <v>1</v>
      </c>
    </row>
    <row r="26" spans="1:8" x14ac:dyDescent="0.2">
      <c r="A26" s="4" t="s">
        <v>12</v>
      </c>
      <c r="B26" s="5"/>
      <c r="C26" s="5">
        <v>9804.7199999999993</v>
      </c>
      <c r="D26" s="5"/>
      <c r="E26" s="5" t="s">
        <v>1</v>
      </c>
      <c r="F26" s="5">
        <v>182500</v>
      </c>
      <c r="G26" s="5">
        <v>165577.18</v>
      </c>
      <c r="H26" s="5"/>
    </row>
    <row r="27" spans="1:8" x14ac:dyDescent="0.2">
      <c r="A27" s="4" t="s">
        <v>0</v>
      </c>
      <c r="C27" s="5">
        <v>9513.7199999999993</v>
      </c>
      <c r="D27" s="5"/>
      <c r="E27" s="5" t="s">
        <v>1</v>
      </c>
      <c r="F27" s="5">
        <v>10000</v>
      </c>
      <c r="G27" s="5">
        <v>29485.54</v>
      </c>
      <c r="H27" s="5"/>
    </row>
    <row r="28" spans="1:8" ht="13.5" thickBot="1" x14ac:dyDescent="0.25">
      <c r="A28" s="4" t="s">
        <v>13</v>
      </c>
      <c r="B28" s="2"/>
      <c r="C28" s="6">
        <v>4.04</v>
      </c>
      <c r="D28" s="6"/>
      <c r="E28" s="6"/>
      <c r="F28" s="6"/>
      <c r="G28" s="6"/>
      <c r="H28" s="6"/>
    </row>
    <row r="29" spans="1:8" x14ac:dyDescent="0.2">
      <c r="A29" s="4" t="s">
        <v>4</v>
      </c>
      <c r="B29" s="5">
        <v>42008.59</v>
      </c>
      <c r="C29" s="5">
        <f>SUM(C26:C28)</f>
        <v>19322.48</v>
      </c>
      <c r="D29" s="5"/>
      <c r="E29" s="5">
        <f>SUM(E26:E28)</f>
        <v>0</v>
      </c>
      <c r="F29" s="5">
        <f>SUM(F26:F28)</f>
        <v>192500</v>
      </c>
      <c r="G29" s="5">
        <f>SUM(G26:G28)</f>
        <v>195062.72</v>
      </c>
      <c r="H29" s="5">
        <f>SUM(B29,C29,D29,E29,F29,-G29)</f>
        <v>58768.350000000006</v>
      </c>
    </row>
    <row r="31" spans="1:8" x14ac:dyDescent="0.2">
      <c r="A31" s="10" t="s">
        <v>39</v>
      </c>
      <c r="B31" s="9">
        <v>65953.59</v>
      </c>
    </row>
    <row r="33" spans="1:8" x14ac:dyDescent="0.2">
      <c r="A33" t="s">
        <v>16</v>
      </c>
    </row>
    <row r="34" spans="1:8" x14ac:dyDescent="0.2">
      <c r="A34" s="4" t="s">
        <v>12</v>
      </c>
      <c r="B34" s="5"/>
      <c r="C34" s="5">
        <v>15740.05</v>
      </c>
      <c r="D34" s="5"/>
      <c r="E34" s="5" t="s">
        <v>1</v>
      </c>
      <c r="F34" s="5">
        <v>182500</v>
      </c>
      <c r="G34" s="5">
        <v>165966.43</v>
      </c>
      <c r="H34" s="5"/>
    </row>
    <row r="35" spans="1:8" x14ac:dyDescent="0.2">
      <c r="A35" s="4" t="s">
        <v>0</v>
      </c>
      <c r="C35" s="5">
        <v>9192.02</v>
      </c>
      <c r="D35" s="5"/>
      <c r="E35" s="5" t="s">
        <v>1</v>
      </c>
      <c r="F35" s="5">
        <v>10000</v>
      </c>
      <c r="G35" s="5">
        <v>23760.28</v>
      </c>
      <c r="H35" s="5"/>
    </row>
    <row r="36" spans="1:8" ht="13.5" thickBot="1" x14ac:dyDescent="0.25">
      <c r="A36" s="4" t="s">
        <v>13</v>
      </c>
      <c r="B36" s="2"/>
      <c r="C36" s="6">
        <v>8.19</v>
      </c>
      <c r="D36" s="6"/>
      <c r="E36" s="6"/>
      <c r="F36" s="6"/>
      <c r="G36" s="6"/>
      <c r="H36" s="6"/>
    </row>
    <row r="37" spans="1:8" x14ac:dyDescent="0.2">
      <c r="A37" s="4" t="s">
        <v>4</v>
      </c>
      <c r="B37" s="5">
        <v>91450.8</v>
      </c>
      <c r="C37" s="5">
        <f>SUM(C34:C36)</f>
        <v>24940.26</v>
      </c>
      <c r="D37" s="5"/>
      <c r="E37" s="5">
        <f>SUM(E34:E36)</f>
        <v>0</v>
      </c>
      <c r="F37" s="5">
        <f>SUM(F34:F36)</f>
        <v>192500</v>
      </c>
      <c r="G37" s="5">
        <f>SUM(G34:G36)</f>
        <v>189726.71</v>
      </c>
      <c r="H37" s="5">
        <f>SUM(B37,C37,D37,E37,F37,-G37)</f>
        <v>119164.35</v>
      </c>
    </row>
    <row r="39" spans="1:8" x14ac:dyDescent="0.2">
      <c r="A39" t="s">
        <v>17</v>
      </c>
    </row>
    <row r="40" spans="1:8" x14ac:dyDescent="0.2">
      <c r="A40" s="4" t="s">
        <v>12</v>
      </c>
      <c r="B40" s="5"/>
      <c r="C40" s="5">
        <v>9337</v>
      </c>
      <c r="D40" s="5"/>
      <c r="E40" s="5" t="s">
        <v>1</v>
      </c>
      <c r="F40" s="5">
        <v>182500</v>
      </c>
      <c r="G40" s="5">
        <v>176233.87</v>
      </c>
      <c r="H40" s="5"/>
    </row>
    <row r="41" spans="1:8" x14ac:dyDescent="0.2">
      <c r="A41" s="4" t="s">
        <v>0</v>
      </c>
      <c r="C41" s="5">
        <v>19155.02</v>
      </c>
      <c r="D41" s="5"/>
      <c r="E41" s="5" t="s">
        <v>1</v>
      </c>
      <c r="F41" s="5">
        <v>10000</v>
      </c>
      <c r="G41" s="5">
        <v>27952.86</v>
      </c>
      <c r="H41" s="5"/>
    </row>
    <row r="42" spans="1:8" ht="13.5" thickBot="1" x14ac:dyDescent="0.25">
      <c r="A42" s="4" t="s">
        <v>13</v>
      </c>
      <c r="B42" s="2"/>
      <c r="C42" s="6">
        <v>7.02</v>
      </c>
      <c r="D42" s="6"/>
      <c r="E42" s="6" t="s">
        <v>1</v>
      </c>
      <c r="F42" s="6"/>
      <c r="G42" s="6"/>
      <c r="H42" s="6"/>
    </row>
    <row r="43" spans="1:8" x14ac:dyDescent="0.2">
      <c r="A43" s="4" t="s">
        <v>4</v>
      </c>
      <c r="B43" s="5">
        <v>85384.93</v>
      </c>
      <c r="C43" s="5">
        <f>SUM(C40:C42)</f>
        <v>28499.040000000001</v>
      </c>
      <c r="D43" s="5"/>
      <c r="E43" s="5">
        <f>SUM(E40:E42)</f>
        <v>0</v>
      </c>
      <c r="F43" s="5">
        <f>SUM(F40:F42)</f>
        <v>192500</v>
      </c>
      <c r="G43" s="5">
        <f>SUM(G40:G42)</f>
        <v>204186.72999999998</v>
      </c>
      <c r="H43" s="5">
        <f>SUM(B43,C43,D43,E43,F43,-G43)</f>
        <v>102197.23999999999</v>
      </c>
    </row>
    <row r="45" spans="1:8" x14ac:dyDescent="0.2">
      <c r="A45" t="s">
        <v>18</v>
      </c>
    </row>
    <row r="46" spans="1:8" x14ac:dyDescent="0.2">
      <c r="A46" s="4" t="s">
        <v>12</v>
      </c>
      <c r="B46" s="5"/>
      <c r="C46" s="5">
        <v>2775968.56</v>
      </c>
      <c r="D46" s="5">
        <v>-900000</v>
      </c>
      <c r="E46" s="5" t="s">
        <v>1</v>
      </c>
      <c r="F46" s="5" t="s">
        <v>1</v>
      </c>
      <c r="G46" s="5">
        <v>1804976.57</v>
      </c>
      <c r="H46" s="5"/>
    </row>
    <row r="47" spans="1:8" x14ac:dyDescent="0.2">
      <c r="A47" s="4" t="s">
        <v>0</v>
      </c>
      <c r="B47" s="5" t="s">
        <v>1</v>
      </c>
      <c r="C47" s="5">
        <v>96414.04</v>
      </c>
      <c r="D47" s="5"/>
      <c r="E47" s="5" t="s">
        <v>47</v>
      </c>
      <c r="F47" s="5"/>
      <c r="G47" s="5">
        <v>224990.5</v>
      </c>
      <c r="H47" s="5"/>
    </row>
    <row r="48" spans="1:8" ht="13.5" thickBot="1" x14ac:dyDescent="0.25">
      <c r="A48" s="4" t="s">
        <v>13</v>
      </c>
      <c r="B48" s="28" t="s">
        <v>1</v>
      </c>
      <c r="C48" s="6">
        <v>1.05</v>
      </c>
      <c r="D48" s="6"/>
      <c r="E48" s="6"/>
      <c r="F48" s="6"/>
      <c r="G48" s="6"/>
      <c r="H48" s="6"/>
    </row>
    <row r="49" spans="1:8" x14ac:dyDescent="0.2">
      <c r="A49" s="4" t="s">
        <v>4</v>
      </c>
      <c r="B49" s="5">
        <v>72926.48</v>
      </c>
      <c r="C49" s="5">
        <f>SUM(C46:C48)</f>
        <v>2872383.65</v>
      </c>
      <c r="D49" s="5">
        <f>SUM(D46:D48)</f>
        <v>-900000</v>
      </c>
      <c r="E49" s="5">
        <f>SUM(E46,E47,E48)</f>
        <v>0</v>
      </c>
      <c r="F49" s="5">
        <f>SUM(F46:F48)</f>
        <v>0</v>
      </c>
      <c r="G49" s="5">
        <f>SUM(G46:G48)</f>
        <v>2029967.07</v>
      </c>
      <c r="H49" s="5">
        <v>15343.06</v>
      </c>
    </row>
    <row r="50" spans="1:8" x14ac:dyDescent="0.2">
      <c r="C50" t="s">
        <v>1</v>
      </c>
    </row>
    <row r="51" spans="1:8" x14ac:dyDescent="0.2">
      <c r="A51" s="53" t="s">
        <v>69</v>
      </c>
      <c r="B51" s="54">
        <v>605420.62</v>
      </c>
    </row>
    <row r="52" spans="1:8" x14ac:dyDescent="0.2">
      <c r="A52" s="49" t="s">
        <v>71</v>
      </c>
      <c r="B52" s="50">
        <v>300970.23999999999</v>
      </c>
    </row>
    <row r="53" spans="1:8" x14ac:dyDescent="0.2">
      <c r="A53" s="51" t="s">
        <v>72</v>
      </c>
      <c r="B53" s="52">
        <v>300697.69</v>
      </c>
    </row>
    <row r="54" spans="1:8" x14ac:dyDescent="0.2">
      <c r="A54" s="30"/>
      <c r="B54" s="14"/>
    </row>
    <row r="55" spans="1:8" x14ac:dyDescent="0.2">
      <c r="A55" t="s">
        <v>53</v>
      </c>
    </row>
    <row r="56" spans="1:8" x14ac:dyDescent="0.2">
      <c r="A56" s="4" t="s">
        <v>54</v>
      </c>
      <c r="B56" s="5" t="s">
        <v>1</v>
      </c>
      <c r="C56" s="43">
        <v>340</v>
      </c>
      <c r="G56" s="13"/>
    </row>
    <row r="57" spans="1:8" ht="13.5" thickBot="1" x14ac:dyDescent="0.25">
      <c r="A57" s="4" t="s">
        <v>0</v>
      </c>
      <c r="B57" s="26" t="s">
        <v>1</v>
      </c>
      <c r="C57" s="44">
        <v>80</v>
      </c>
      <c r="D57" s="2"/>
      <c r="E57" s="26" t="s">
        <v>1</v>
      </c>
      <c r="F57" s="26"/>
      <c r="G57" s="6" t="s">
        <v>1</v>
      </c>
      <c r="H57" s="2"/>
    </row>
    <row r="58" spans="1:8" x14ac:dyDescent="0.2">
      <c r="A58" s="4" t="s">
        <v>4</v>
      </c>
      <c r="B58" s="5">
        <v>1130</v>
      </c>
      <c r="C58" s="45">
        <f>SUM(C56,C57)</f>
        <v>420</v>
      </c>
      <c r="E58" s="13">
        <f>SUM(E56,E57)</f>
        <v>0</v>
      </c>
      <c r="F58" s="13"/>
      <c r="G58" s="13">
        <f>SUM(G56,G57)</f>
        <v>0</v>
      </c>
      <c r="H58" s="13">
        <f>SUM(B58,C58,D58,E58,-G58)</f>
        <v>1550</v>
      </c>
    </row>
    <row r="59" spans="1:8" x14ac:dyDescent="0.2">
      <c r="A59" s="30" t="s">
        <v>1</v>
      </c>
      <c r="B59" s="14"/>
    </row>
    <row r="60" spans="1:8" x14ac:dyDescent="0.2">
      <c r="A60" s="31" t="s">
        <v>61</v>
      </c>
    </row>
    <row r="61" spans="1:8" x14ac:dyDescent="0.2">
      <c r="A61" s="4" t="s">
        <v>52</v>
      </c>
      <c r="B61" s="5" t="s">
        <v>1</v>
      </c>
      <c r="C61" s="43">
        <v>8627</v>
      </c>
      <c r="G61" s="46">
        <v>10633</v>
      </c>
    </row>
    <row r="62" spans="1:8" ht="13.5" thickBot="1" x14ac:dyDescent="0.25">
      <c r="A62" s="4" t="s">
        <v>0</v>
      </c>
      <c r="B62" s="26" t="s">
        <v>1</v>
      </c>
      <c r="C62" s="44">
        <v>792</v>
      </c>
      <c r="D62" s="2"/>
      <c r="E62" s="26" t="s">
        <v>1</v>
      </c>
      <c r="F62" s="26"/>
      <c r="G62" s="6" t="s">
        <v>1</v>
      </c>
      <c r="H62" s="2"/>
    </row>
    <row r="63" spans="1:8" x14ac:dyDescent="0.2">
      <c r="A63" s="4" t="s">
        <v>4</v>
      </c>
      <c r="B63" s="5">
        <v>4813.5</v>
      </c>
      <c r="C63" s="13">
        <f>SUM(C61:C62)</f>
        <v>9419</v>
      </c>
      <c r="E63" s="13">
        <f>SUM(E61,E62)</f>
        <v>0</v>
      </c>
      <c r="F63" s="13"/>
      <c r="G63" s="13">
        <f>SUM(G61,G62)</f>
        <v>10633</v>
      </c>
      <c r="H63" s="13">
        <f>SUM(B63,C63,D63,E63,-G63)</f>
        <v>3599.5</v>
      </c>
    </row>
    <row r="64" spans="1:8" x14ac:dyDescent="0.2">
      <c r="B64" s="5"/>
      <c r="C64" s="13"/>
      <c r="E64" s="13"/>
      <c r="F64" s="13"/>
      <c r="G64" s="13"/>
      <c r="H64" s="13"/>
    </row>
    <row r="65" spans="1:8" x14ac:dyDescent="0.2">
      <c r="A65" t="s">
        <v>59</v>
      </c>
    </row>
    <row r="66" spans="1:8" x14ac:dyDescent="0.2">
      <c r="A66" s="4" t="s">
        <v>60</v>
      </c>
      <c r="B66" s="5" t="s">
        <v>1</v>
      </c>
      <c r="C66" s="43">
        <v>106</v>
      </c>
    </row>
    <row r="67" spans="1:8" ht="13.5" thickBot="1" x14ac:dyDescent="0.25">
      <c r="A67" s="4" t="s">
        <v>0</v>
      </c>
      <c r="B67" s="26" t="s">
        <v>1</v>
      </c>
      <c r="C67" s="44">
        <v>17.100000000000001</v>
      </c>
      <c r="D67" s="2"/>
      <c r="E67" s="26" t="s">
        <v>1</v>
      </c>
      <c r="F67" s="26"/>
      <c r="G67" s="6" t="s">
        <v>1</v>
      </c>
      <c r="H67" s="2"/>
    </row>
    <row r="68" spans="1:8" x14ac:dyDescent="0.2">
      <c r="A68" s="4" t="s">
        <v>4</v>
      </c>
      <c r="B68" s="5">
        <v>330.9</v>
      </c>
      <c r="C68" s="13">
        <f>SUM(C66:C67)</f>
        <v>123.1</v>
      </c>
      <c r="E68" s="13">
        <f>SUM(E66,E67)</f>
        <v>0</v>
      </c>
      <c r="F68" s="13"/>
      <c r="G68" s="13">
        <f>SUM(G66,G67)</f>
        <v>0</v>
      </c>
      <c r="H68" s="13">
        <f>SUM(B68,C68,D68,E68,-G68)</f>
        <v>454</v>
      </c>
    </row>
    <row r="69" spans="1:8" x14ac:dyDescent="0.2">
      <c r="A69" s="4"/>
      <c r="B69" s="5"/>
      <c r="C69" s="13"/>
      <c r="E69" s="13"/>
      <c r="F69" s="13"/>
      <c r="G69" s="13"/>
      <c r="H69" s="13"/>
    </row>
    <row r="70" spans="1:8" x14ac:dyDescent="0.2">
      <c r="A70" t="s">
        <v>24</v>
      </c>
    </row>
    <row r="71" spans="1:8" x14ac:dyDescent="0.2">
      <c r="A71" s="4" t="s">
        <v>32</v>
      </c>
      <c r="B71" s="5" t="s">
        <v>1</v>
      </c>
      <c r="C71" s="43">
        <v>5836.5</v>
      </c>
      <c r="E71" s="5" t="s">
        <v>1</v>
      </c>
      <c r="G71" s="46" t="s">
        <v>1</v>
      </c>
    </row>
    <row r="72" spans="1:8" ht="13.5" thickBot="1" x14ac:dyDescent="0.25">
      <c r="A72" s="4" t="s">
        <v>0</v>
      </c>
      <c r="B72" s="26" t="s">
        <v>1</v>
      </c>
      <c r="C72" s="44">
        <v>328</v>
      </c>
      <c r="D72" s="2"/>
      <c r="E72" s="26" t="s">
        <v>1</v>
      </c>
      <c r="F72" s="26"/>
      <c r="G72" s="6" t="s">
        <v>1</v>
      </c>
      <c r="H72" s="2"/>
    </row>
    <row r="73" spans="1:8" x14ac:dyDescent="0.2">
      <c r="A73" s="4" t="s">
        <v>4</v>
      </c>
      <c r="B73" s="5">
        <v>41345.46</v>
      </c>
      <c r="C73" s="13">
        <f>SUM(C71:C72)</f>
        <v>6164.5</v>
      </c>
      <c r="E73" s="13">
        <f>SUM(E71,E72)</f>
        <v>0</v>
      </c>
      <c r="F73" s="13"/>
      <c r="G73" s="13">
        <f>SUM(G71,G72)</f>
        <v>0</v>
      </c>
      <c r="H73" s="13">
        <f>SUM(B73,C73,D73,E73,-G73)</f>
        <v>47509.96</v>
      </c>
    </row>
    <row r="75" spans="1:8" x14ac:dyDescent="0.2">
      <c r="A75" s="23" t="s">
        <v>46</v>
      </c>
    </row>
    <row r="77" spans="1:8" x14ac:dyDescent="0.2">
      <c r="A77" t="s">
        <v>2</v>
      </c>
      <c r="B77" s="1" t="s">
        <v>3</v>
      </c>
      <c r="C77" s="1" t="s">
        <v>4</v>
      </c>
      <c r="D77" s="1" t="s">
        <v>6</v>
      </c>
      <c r="E77" s="1" t="s">
        <v>68</v>
      </c>
      <c r="F77" s="1" t="s">
        <v>8</v>
      </c>
      <c r="G77" s="1" t="s">
        <v>4</v>
      </c>
      <c r="H77" s="1" t="s">
        <v>3</v>
      </c>
    </row>
    <row r="78" spans="1:8" ht="13.5" thickBot="1" x14ac:dyDescent="0.25">
      <c r="A78" s="2" t="s">
        <v>1</v>
      </c>
      <c r="B78" s="15">
        <v>41183</v>
      </c>
      <c r="C78" s="3" t="s">
        <v>5</v>
      </c>
      <c r="D78" s="3" t="s">
        <v>7</v>
      </c>
      <c r="E78" s="3" t="s">
        <v>9</v>
      </c>
      <c r="F78" s="3" t="s">
        <v>9</v>
      </c>
      <c r="G78" s="3" t="s">
        <v>10</v>
      </c>
      <c r="H78" s="15" t="s">
        <v>1</v>
      </c>
    </row>
    <row r="81" spans="1:8" x14ac:dyDescent="0.2">
      <c r="A81" t="s">
        <v>63</v>
      </c>
    </row>
    <row r="82" spans="1:8" x14ac:dyDescent="0.2">
      <c r="A82" s="4" t="s">
        <v>62</v>
      </c>
      <c r="B82" s="5"/>
      <c r="C82" s="43">
        <v>2795</v>
      </c>
      <c r="D82" s="5" t="s">
        <v>1</v>
      </c>
      <c r="E82" s="5"/>
      <c r="F82" s="5"/>
      <c r="G82" s="43">
        <v>3493.87</v>
      </c>
      <c r="H82" s="5"/>
    </row>
    <row r="83" spans="1:8" ht="13.5" thickBot="1" x14ac:dyDescent="0.25">
      <c r="A83" s="4" t="s">
        <v>0</v>
      </c>
      <c r="B83" s="2"/>
      <c r="C83" s="44">
        <v>315</v>
      </c>
      <c r="D83" s="6"/>
      <c r="E83" s="6"/>
      <c r="F83" s="6"/>
      <c r="G83" s="44">
        <v>295.33999999999997</v>
      </c>
      <c r="H83" s="6"/>
    </row>
    <row r="84" spans="1:8" x14ac:dyDescent="0.2">
      <c r="A84" s="4" t="s">
        <v>4</v>
      </c>
      <c r="B84" s="5">
        <v>12713.46</v>
      </c>
      <c r="C84" s="5">
        <f>SUM(C82:C83)</f>
        <v>3110</v>
      </c>
      <c r="D84" s="5"/>
      <c r="E84" s="5"/>
      <c r="F84" s="5"/>
      <c r="G84" s="5">
        <f>SUM(G82:G83)</f>
        <v>3789.21</v>
      </c>
      <c r="H84" s="5">
        <f>SUM(B84,C84,D84,E84,-G84)</f>
        <v>12034.25</v>
      </c>
    </row>
    <row r="86" spans="1:8" x14ac:dyDescent="0.2">
      <c r="A86" t="s">
        <v>49</v>
      </c>
    </row>
    <row r="87" spans="1:8" x14ac:dyDescent="0.2">
      <c r="A87" s="4" t="s">
        <v>50</v>
      </c>
      <c r="C87" s="43">
        <v>567.5</v>
      </c>
      <c r="D87" s="5"/>
      <c r="E87" s="5"/>
      <c r="F87" s="5"/>
      <c r="G87" s="5"/>
      <c r="H87" s="5"/>
    </row>
    <row r="88" spans="1:8" ht="13.5" thickBot="1" x14ac:dyDescent="0.25">
      <c r="A88" s="4" t="s">
        <v>0</v>
      </c>
      <c r="B88" s="2"/>
      <c r="C88" s="44">
        <v>107</v>
      </c>
      <c r="D88" s="6"/>
      <c r="E88" s="6"/>
      <c r="F88" s="6"/>
      <c r="G88" s="6"/>
      <c r="H88" s="6"/>
    </row>
    <row r="89" spans="1:8" x14ac:dyDescent="0.2">
      <c r="A89" s="4" t="s">
        <v>4</v>
      </c>
      <c r="B89" s="13">
        <v>2628.1</v>
      </c>
      <c r="C89" s="5">
        <f>SUM(C87:C88)</f>
        <v>674.5</v>
      </c>
      <c r="D89" s="5"/>
      <c r="E89" s="5"/>
      <c r="F89" s="5"/>
      <c r="G89" s="5">
        <f>SUM(G87,G88)</f>
        <v>0</v>
      </c>
      <c r="H89" s="5">
        <f>SUM(G89,B89,C89,D89,E89,-G89)</f>
        <v>3302.6</v>
      </c>
    </row>
    <row r="90" spans="1:8" x14ac:dyDescent="0.2">
      <c r="A90" s="4"/>
      <c r="B90" s="13"/>
      <c r="C90" s="5"/>
      <c r="D90" s="5"/>
      <c r="E90" s="5"/>
      <c r="F90" s="5"/>
      <c r="G90" s="5"/>
      <c r="H90" s="5"/>
    </row>
    <row r="91" spans="1:8" x14ac:dyDescent="0.2">
      <c r="A91" s="4" t="s">
        <v>55</v>
      </c>
      <c r="B91" t="s">
        <v>1</v>
      </c>
    </row>
    <row r="92" spans="1:8" x14ac:dyDescent="0.2">
      <c r="A92" s="4" t="s">
        <v>56</v>
      </c>
      <c r="C92" s="43">
        <v>1275</v>
      </c>
      <c r="D92" s="5"/>
      <c r="E92" s="5"/>
      <c r="F92" s="5"/>
      <c r="G92" s="5">
        <v>3104</v>
      </c>
      <c r="H92" s="5"/>
    </row>
    <row r="93" spans="1:8" ht="13.5" thickBot="1" x14ac:dyDescent="0.25">
      <c r="A93" s="4" t="s">
        <v>0</v>
      </c>
      <c r="B93" s="2"/>
      <c r="C93" s="44">
        <v>210</v>
      </c>
      <c r="D93" s="6"/>
      <c r="E93" s="6"/>
      <c r="F93" s="6"/>
      <c r="G93" s="6"/>
      <c r="H93" s="6"/>
    </row>
    <row r="94" spans="1:8" x14ac:dyDescent="0.2">
      <c r="A94" s="4" t="s">
        <v>4</v>
      </c>
      <c r="B94" s="5">
        <v>4730.55</v>
      </c>
      <c r="C94" s="5">
        <f>SUM(C92:C93)</f>
        <v>1485</v>
      </c>
      <c r="D94" s="5"/>
      <c r="E94" s="5"/>
      <c r="F94" s="5"/>
      <c r="G94" s="5">
        <f>SUM(G92,G93)</f>
        <v>3104</v>
      </c>
      <c r="H94" s="5">
        <f>SUM(B94,C94,D94,E94,-G94)</f>
        <v>3111.55</v>
      </c>
    </row>
    <row r="95" spans="1:8" x14ac:dyDescent="0.2">
      <c r="A95" s="4"/>
      <c r="B95" s="13"/>
      <c r="C95" s="5"/>
      <c r="D95" s="5"/>
      <c r="E95" s="5"/>
      <c r="F95" s="5"/>
      <c r="G95" s="5"/>
      <c r="H95" s="5"/>
    </row>
    <row r="96" spans="1:8" x14ac:dyDescent="0.2">
      <c r="A96" s="4" t="s">
        <v>51</v>
      </c>
    </row>
    <row r="97" spans="1:8" x14ac:dyDescent="0.2">
      <c r="A97" s="4" t="s">
        <v>40</v>
      </c>
      <c r="C97" s="43">
        <v>705</v>
      </c>
      <c r="D97" s="5"/>
      <c r="E97" s="5" t="s">
        <v>1</v>
      </c>
      <c r="F97" s="5"/>
      <c r="G97" s="46" t="s">
        <v>1</v>
      </c>
      <c r="H97" s="5"/>
    </row>
    <row r="98" spans="1:8" ht="13.5" thickBot="1" x14ac:dyDescent="0.25">
      <c r="A98" s="4" t="s">
        <v>0</v>
      </c>
      <c r="B98" s="2"/>
      <c r="C98" s="44">
        <v>105</v>
      </c>
      <c r="D98" s="6"/>
      <c r="E98" s="6"/>
      <c r="F98" s="6"/>
      <c r="G98" s="6" t="s">
        <v>1</v>
      </c>
      <c r="H98" s="6"/>
    </row>
    <row r="99" spans="1:8" x14ac:dyDescent="0.2">
      <c r="A99" s="4" t="s">
        <v>4</v>
      </c>
      <c r="B99" s="5">
        <v>1940.26</v>
      </c>
      <c r="C99" s="5">
        <f>SUM(C97:C98)</f>
        <v>810</v>
      </c>
      <c r="D99" s="5"/>
      <c r="E99" s="5">
        <f>SUM(E97:E98)</f>
        <v>0</v>
      </c>
      <c r="F99" s="5"/>
      <c r="G99" s="5">
        <f>SUM(G97,G98)</f>
        <v>0</v>
      </c>
      <c r="H99" s="5">
        <f>SUM(B99,C99,D99,E99,-G99)</f>
        <v>2750.26</v>
      </c>
    </row>
    <row r="100" spans="1:8" x14ac:dyDescent="0.2">
      <c r="A100" s="4"/>
      <c r="B100" s="5"/>
      <c r="C100" s="5"/>
      <c r="D100" s="5"/>
      <c r="E100" s="5"/>
      <c r="F100" s="5"/>
      <c r="G100" s="5"/>
      <c r="H100" s="5"/>
    </row>
    <row r="101" spans="1:8" x14ac:dyDescent="0.2">
      <c r="A101" s="33" t="s">
        <v>64</v>
      </c>
      <c r="B101" s="5"/>
      <c r="C101" s="5"/>
      <c r="D101" s="5"/>
      <c r="E101" s="5"/>
      <c r="F101" s="5"/>
      <c r="G101" s="5"/>
      <c r="H101" s="5"/>
    </row>
    <row r="102" spans="1:8" x14ac:dyDescent="0.2">
      <c r="A102" s="34" t="s">
        <v>65</v>
      </c>
      <c r="B102" s="5"/>
      <c r="C102" s="46">
        <v>130</v>
      </c>
      <c r="D102" s="5"/>
      <c r="E102" s="5" t="s">
        <v>1</v>
      </c>
      <c r="F102" s="5"/>
      <c r="G102" s="5">
        <v>0</v>
      </c>
      <c r="H102" s="5"/>
    </row>
    <row r="103" spans="1:8" ht="13.5" thickBot="1" x14ac:dyDescent="0.25">
      <c r="A103" s="4" t="s">
        <v>0</v>
      </c>
      <c r="B103" s="6" t="s">
        <v>1</v>
      </c>
      <c r="C103" s="6">
        <v>0</v>
      </c>
      <c r="D103" s="6"/>
      <c r="E103" s="6"/>
      <c r="F103" s="6"/>
      <c r="G103" s="6">
        <v>0</v>
      </c>
      <c r="H103" s="6"/>
    </row>
    <row r="104" spans="1:8" x14ac:dyDescent="0.2">
      <c r="A104" s="4" t="s">
        <v>4</v>
      </c>
      <c r="B104" s="5">
        <v>80</v>
      </c>
      <c r="C104" s="5">
        <f>SUM(C102,C103)</f>
        <v>130</v>
      </c>
      <c r="D104" s="5"/>
      <c r="E104" s="5">
        <f>SUM(E102:E103)</f>
        <v>0</v>
      </c>
      <c r="F104" s="5"/>
      <c r="G104" s="5">
        <f>SUM(G102:G103)</f>
        <v>0</v>
      </c>
      <c r="H104" s="5">
        <f>SUM(B104,C104,D104,E104,E111,-G104)</f>
        <v>210</v>
      </c>
    </row>
    <row r="105" spans="1:8" x14ac:dyDescent="0.2">
      <c r="A105" s="4"/>
      <c r="B105" s="5"/>
      <c r="C105" s="5"/>
      <c r="D105" s="5"/>
      <c r="E105" s="5"/>
      <c r="F105" s="5"/>
      <c r="G105" s="5"/>
      <c r="H105" s="5"/>
    </row>
    <row r="106" spans="1:8" x14ac:dyDescent="0.2">
      <c r="A106" s="33" t="s">
        <v>66</v>
      </c>
      <c r="B106" s="5"/>
      <c r="C106" s="5"/>
      <c r="D106" s="5"/>
      <c r="E106" s="5"/>
      <c r="F106" s="5"/>
      <c r="G106" s="5"/>
      <c r="H106" s="5"/>
    </row>
    <row r="107" spans="1:8" x14ac:dyDescent="0.2">
      <c r="A107" s="34" t="s">
        <v>67</v>
      </c>
      <c r="B107" s="5"/>
      <c r="C107" s="46" t="s">
        <v>1</v>
      </c>
      <c r="D107" s="5"/>
      <c r="E107" s="5"/>
      <c r="F107" s="5"/>
      <c r="G107" s="5">
        <v>0</v>
      </c>
      <c r="H107" s="5"/>
    </row>
    <row r="108" spans="1:8" ht="13.5" thickBot="1" x14ac:dyDescent="0.25">
      <c r="A108" s="4" t="s">
        <v>0</v>
      </c>
      <c r="B108" s="6"/>
      <c r="C108" s="6" t="s">
        <v>1</v>
      </c>
      <c r="D108" s="6"/>
      <c r="E108" s="6"/>
      <c r="F108" s="6"/>
      <c r="G108" s="6">
        <v>0</v>
      </c>
      <c r="H108" s="6"/>
    </row>
    <row r="109" spans="1:8" x14ac:dyDescent="0.2">
      <c r="A109" s="4" t="s">
        <v>4</v>
      </c>
      <c r="B109" s="5">
        <v>201.75</v>
      </c>
      <c r="C109" s="5">
        <f>SUM(C107:C108)</f>
        <v>0</v>
      </c>
      <c r="D109" s="5"/>
      <c r="E109" s="5"/>
      <c r="F109" s="5"/>
      <c r="G109" s="5">
        <f>SUM(G107:G108)</f>
        <v>0</v>
      </c>
      <c r="H109" s="5">
        <f>SUM(B109:G109)</f>
        <v>201.75</v>
      </c>
    </row>
    <row r="110" spans="1:8" x14ac:dyDescent="0.2">
      <c r="A110" s="35" t="s">
        <v>1</v>
      </c>
      <c r="C110" s="5"/>
      <c r="D110" s="5"/>
      <c r="E110" s="5"/>
      <c r="F110" s="5"/>
      <c r="G110" s="5"/>
      <c r="H110" s="5"/>
    </row>
    <row r="111" spans="1:8" x14ac:dyDescent="0.2">
      <c r="A111" t="s">
        <v>57</v>
      </c>
      <c r="C111" t="s">
        <v>1</v>
      </c>
    </row>
    <row r="112" spans="1:8" x14ac:dyDescent="0.2">
      <c r="A112" s="4" t="s">
        <v>58</v>
      </c>
      <c r="B112" s="5" t="s">
        <v>1</v>
      </c>
      <c r="C112" s="46">
        <v>540</v>
      </c>
      <c r="D112" s="5"/>
      <c r="E112" s="5"/>
      <c r="F112" s="5"/>
      <c r="G112" s="5" t="s">
        <v>1</v>
      </c>
      <c r="H112" s="5"/>
    </row>
    <row r="113" spans="1:8" ht="13.5" thickBot="1" x14ac:dyDescent="0.25">
      <c r="A113" s="4" t="s">
        <v>22</v>
      </c>
      <c r="B113" s="2"/>
      <c r="C113" s="44">
        <v>120</v>
      </c>
      <c r="D113" s="6"/>
      <c r="E113" s="6"/>
      <c r="F113" s="6"/>
      <c r="G113" s="6">
        <v>0</v>
      </c>
      <c r="H113" s="6"/>
    </row>
    <row r="114" spans="1:8" x14ac:dyDescent="0.2">
      <c r="A114" s="4" t="s">
        <v>4</v>
      </c>
      <c r="B114" s="5">
        <v>1424</v>
      </c>
      <c r="C114" s="46">
        <f>SUM(C113,C112)</f>
        <v>660</v>
      </c>
      <c r="D114" s="5"/>
      <c r="E114" s="5"/>
      <c r="F114" s="5"/>
      <c r="G114" s="5">
        <f>SUM(G112,G113)</f>
        <v>0</v>
      </c>
      <c r="H114" s="5">
        <f>SUM(B114,C114,D114,E114,-G114)</f>
        <v>2084</v>
      </c>
    </row>
    <row r="116" spans="1:8" x14ac:dyDescent="0.2">
      <c r="A116" t="s">
        <v>21</v>
      </c>
      <c r="C116" t="s">
        <v>1</v>
      </c>
    </row>
    <row r="117" spans="1:8" x14ac:dyDescent="0.2">
      <c r="A117" s="4" t="s">
        <v>28</v>
      </c>
      <c r="B117" s="5" t="s">
        <v>1</v>
      </c>
      <c r="C117" s="5">
        <v>500</v>
      </c>
      <c r="D117" s="5"/>
      <c r="E117" s="5"/>
      <c r="F117" s="5"/>
      <c r="G117" s="5">
        <v>976.31</v>
      </c>
      <c r="H117" s="5"/>
    </row>
    <row r="118" spans="1:8" ht="13.5" thickBot="1" x14ac:dyDescent="0.25">
      <c r="A118" s="4" t="s">
        <v>22</v>
      </c>
      <c r="B118" s="2"/>
      <c r="C118" s="6" t="s">
        <v>1</v>
      </c>
      <c r="D118" s="6"/>
      <c r="E118" s="6"/>
      <c r="F118" s="6"/>
      <c r="G118" s="44">
        <v>67.900000000000006</v>
      </c>
      <c r="H118" s="6"/>
    </row>
    <row r="119" spans="1:8" x14ac:dyDescent="0.2">
      <c r="A119" s="4" t="s">
        <v>4</v>
      </c>
      <c r="B119" s="5">
        <v>1401.55</v>
      </c>
      <c r="C119" s="5">
        <f>SUM(C117,C118)</f>
        <v>500</v>
      </c>
      <c r="D119" s="5"/>
      <c r="E119" s="5"/>
      <c r="F119" s="5"/>
      <c r="G119" s="5">
        <f>SUM(G117,G118)</f>
        <v>1044.21</v>
      </c>
      <c r="H119" s="5">
        <f>SUM(B119,C119,D119,E119,-G119)</f>
        <v>857.33999999999992</v>
      </c>
    </row>
    <row r="121" spans="1:8" x14ac:dyDescent="0.2">
      <c r="A121" t="s">
        <v>25</v>
      </c>
    </row>
    <row r="122" spans="1:8" x14ac:dyDescent="0.2">
      <c r="A122" s="4" t="s">
        <v>41</v>
      </c>
      <c r="B122" s="5"/>
      <c r="C122" s="46">
        <v>4332.0200000000004</v>
      </c>
      <c r="D122" s="5"/>
      <c r="E122" s="5"/>
      <c r="F122" s="5"/>
      <c r="G122" s="46">
        <v>2616.5100000000002</v>
      </c>
      <c r="H122" s="5"/>
    </row>
    <row r="123" spans="1:8" ht="13.5" thickBot="1" x14ac:dyDescent="0.25">
      <c r="A123" s="4" t="s">
        <v>0</v>
      </c>
      <c r="B123" s="2"/>
      <c r="C123" s="44" t="s">
        <v>1</v>
      </c>
      <c r="D123" s="6"/>
      <c r="E123" s="6"/>
      <c r="F123" s="6"/>
      <c r="G123" s="44" t="s">
        <v>1</v>
      </c>
      <c r="H123" s="6"/>
    </row>
    <row r="124" spans="1:8" x14ac:dyDescent="0.2">
      <c r="A124" s="4" t="s">
        <v>4</v>
      </c>
      <c r="B124" s="5">
        <v>21530.63</v>
      </c>
      <c r="C124" s="13">
        <f>SUM(C122:C123)</f>
        <v>4332.0200000000004</v>
      </c>
      <c r="D124" s="5"/>
      <c r="E124" s="5"/>
      <c r="F124" s="5"/>
      <c r="G124" s="5">
        <f>SUM(G122,G123)</f>
        <v>2616.5100000000002</v>
      </c>
      <c r="H124" s="5">
        <f>SUM(B124,C124,D124,E124,-G124)</f>
        <v>23246.14</v>
      </c>
    </row>
    <row r="126" spans="1:8" x14ac:dyDescent="0.2">
      <c r="A126" t="s">
        <v>23</v>
      </c>
    </row>
    <row r="127" spans="1:8" x14ac:dyDescent="0.2">
      <c r="A127" s="4" t="s">
        <v>29</v>
      </c>
      <c r="B127" s="5"/>
      <c r="C127" s="46" t="s">
        <v>1</v>
      </c>
      <c r="D127" s="5"/>
      <c r="E127" s="5"/>
      <c r="F127" s="5"/>
      <c r="G127" s="43">
        <v>144</v>
      </c>
      <c r="H127" s="5"/>
    </row>
    <row r="128" spans="1:8" ht="13.5" thickBot="1" x14ac:dyDescent="0.25">
      <c r="A128" s="4" t="s">
        <v>0</v>
      </c>
      <c r="B128" s="2"/>
      <c r="C128" s="6" t="s">
        <v>1</v>
      </c>
      <c r="D128" s="6"/>
      <c r="E128" s="6"/>
      <c r="F128" s="6"/>
      <c r="G128" s="44" t="s">
        <v>1</v>
      </c>
      <c r="H128" s="6"/>
    </row>
    <row r="129" spans="1:8" x14ac:dyDescent="0.2">
      <c r="A129" s="4" t="s">
        <v>4</v>
      </c>
      <c r="B129" s="5">
        <v>435.58</v>
      </c>
      <c r="C129" s="5">
        <f>SUM(C128,C127)</f>
        <v>0</v>
      </c>
      <c r="D129" s="5"/>
      <c r="E129" s="5"/>
      <c r="F129" s="5"/>
      <c r="G129" s="5">
        <f>SUM(G127:G128)</f>
        <v>144</v>
      </c>
      <c r="H129" s="5">
        <f>SUM(B129,C129,D129,E129,-G129)</f>
        <v>291.58</v>
      </c>
    </row>
    <row r="131" spans="1:8" x14ac:dyDescent="0.2">
      <c r="A131" s="23" t="s">
        <v>34</v>
      </c>
      <c r="B131" s="5"/>
      <c r="C131" s="5"/>
      <c r="D131" s="5"/>
      <c r="E131" s="5"/>
      <c r="F131" s="5"/>
      <c r="G131" s="5"/>
      <c r="H131" s="5"/>
    </row>
    <row r="132" spans="1:8" x14ac:dyDescent="0.2">
      <c r="A132" s="23" t="s">
        <v>37</v>
      </c>
      <c r="B132" s="5"/>
      <c r="C132" s="46">
        <v>461</v>
      </c>
      <c r="D132" s="5"/>
      <c r="E132" s="5"/>
      <c r="F132" s="5"/>
      <c r="G132" s="46">
        <v>2709.76</v>
      </c>
      <c r="H132" s="5"/>
    </row>
    <row r="133" spans="1:8" ht="13.5" thickBot="1" x14ac:dyDescent="0.25">
      <c r="A133" s="4" t="s">
        <v>35</v>
      </c>
      <c r="B133" s="6"/>
      <c r="C133" s="44">
        <v>53</v>
      </c>
      <c r="D133" s="6"/>
      <c r="E133" s="6"/>
      <c r="F133" s="6"/>
      <c r="G133" s="6" t="s">
        <v>1</v>
      </c>
      <c r="H133" s="6"/>
    </row>
    <row r="134" spans="1:8" x14ac:dyDescent="0.2">
      <c r="A134" s="4" t="s">
        <v>36</v>
      </c>
      <c r="B134" s="5">
        <v>4142.8</v>
      </c>
      <c r="C134" s="5">
        <f>SUM(C132:C133)</f>
        <v>514</v>
      </c>
      <c r="D134" s="5"/>
      <c r="E134" s="5"/>
      <c r="F134" s="5"/>
      <c r="G134" s="5">
        <f>SUM(G132,G133)</f>
        <v>2709.76</v>
      </c>
      <c r="H134" s="5">
        <f>SUM(B134:E134,-G134)</f>
        <v>1947.04</v>
      </c>
    </row>
    <row r="136" spans="1:8" x14ac:dyDescent="0.2">
      <c r="A136" t="s">
        <v>19</v>
      </c>
    </row>
    <row r="137" spans="1:8" x14ac:dyDescent="0.2">
      <c r="A137" s="4" t="s">
        <v>30</v>
      </c>
      <c r="B137" s="5" t="s">
        <v>1</v>
      </c>
      <c r="C137" s="46">
        <v>1605</v>
      </c>
      <c r="D137" s="5"/>
      <c r="E137" s="5" t="s">
        <v>1</v>
      </c>
      <c r="F137" s="5"/>
      <c r="G137" s="46">
        <v>2870.02</v>
      </c>
      <c r="H137" s="5"/>
    </row>
    <row r="138" spans="1:8" ht="13.5" thickBot="1" x14ac:dyDescent="0.25">
      <c r="A138" s="4" t="s">
        <v>0</v>
      </c>
      <c r="B138" s="26" t="s">
        <v>1</v>
      </c>
      <c r="C138" s="44">
        <v>205</v>
      </c>
      <c r="D138" s="6"/>
      <c r="E138" s="6" t="s">
        <v>1</v>
      </c>
      <c r="F138" s="6"/>
      <c r="G138" s="6"/>
      <c r="H138" s="6"/>
    </row>
    <row r="139" spans="1:8" x14ac:dyDescent="0.2">
      <c r="A139" s="4" t="s">
        <v>4</v>
      </c>
      <c r="B139" s="5">
        <v>6135.44</v>
      </c>
      <c r="C139" s="13">
        <f>SUM(C137:C138)</f>
        <v>1810</v>
      </c>
      <c r="D139" s="5"/>
      <c r="E139" s="5">
        <f>SUM(E137,E138)</f>
        <v>0</v>
      </c>
      <c r="F139" s="5"/>
      <c r="G139" s="5">
        <f>SUM(G137,G138)</f>
        <v>2870.02</v>
      </c>
      <c r="H139" s="5">
        <f>SUM(B139,C139,D139,E139,-G139)</f>
        <v>5075.42</v>
      </c>
    </row>
    <row r="140" spans="1:8" x14ac:dyDescent="0.2">
      <c r="A140" s="29" t="s">
        <v>48</v>
      </c>
      <c r="B140" s="9">
        <v>17427.650000000001</v>
      </c>
    </row>
    <row r="141" spans="1:8" x14ac:dyDescent="0.2">
      <c r="A141" s="37" t="s">
        <v>1</v>
      </c>
    </row>
    <row r="142" spans="1:8" x14ac:dyDescent="0.2">
      <c r="A142" s="38" t="s">
        <v>33</v>
      </c>
      <c r="C142" s="5"/>
      <c r="D142" s="5"/>
      <c r="E142" s="5"/>
      <c r="F142" s="5"/>
      <c r="G142" s="5"/>
      <c r="H142" s="5"/>
    </row>
    <row r="144" spans="1:8" x14ac:dyDescent="0.2">
      <c r="A144" t="s">
        <v>2</v>
      </c>
      <c r="B144" s="1" t="s">
        <v>3</v>
      </c>
      <c r="C144" s="1" t="s">
        <v>4</v>
      </c>
      <c r="D144" s="1" t="s">
        <v>6</v>
      </c>
      <c r="E144" s="1" t="s">
        <v>68</v>
      </c>
      <c r="F144" s="1" t="s">
        <v>8</v>
      </c>
      <c r="G144" s="1" t="s">
        <v>4</v>
      </c>
      <c r="H144" s="1" t="s">
        <v>3</v>
      </c>
    </row>
    <row r="145" spans="1:8" ht="13.5" thickBot="1" x14ac:dyDescent="0.25">
      <c r="A145" s="2" t="s">
        <v>1</v>
      </c>
      <c r="B145" s="15">
        <v>41183</v>
      </c>
      <c r="C145" s="3" t="s">
        <v>5</v>
      </c>
      <c r="D145" s="3" t="s">
        <v>7</v>
      </c>
      <c r="E145" s="3" t="s">
        <v>9</v>
      </c>
      <c r="F145" s="3" t="s">
        <v>9</v>
      </c>
      <c r="G145" s="3" t="s">
        <v>10</v>
      </c>
      <c r="H145" s="47" t="s">
        <v>1</v>
      </c>
    </row>
    <row r="147" spans="1:8" x14ac:dyDescent="0.2">
      <c r="A147" t="s">
        <v>42</v>
      </c>
    </row>
    <row r="148" spans="1:8" x14ac:dyDescent="0.2">
      <c r="A148" t="s">
        <v>44</v>
      </c>
      <c r="C148" s="46">
        <v>8830</v>
      </c>
      <c r="D148" s="5"/>
      <c r="E148" s="5"/>
      <c r="F148" s="5"/>
      <c r="G148" s="46">
        <v>8190.5</v>
      </c>
      <c r="H148" s="5"/>
    </row>
    <row r="149" spans="1:8" ht="13.5" thickBot="1" x14ac:dyDescent="0.25">
      <c r="A149" t="s">
        <v>45</v>
      </c>
      <c r="B149" s="2"/>
      <c r="C149" s="44">
        <v>780</v>
      </c>
      <c r="D149" s="6"/>
      <c r="E149" s="6"/>
      <c r="F149" s="6"/>
      <c r="G149" s="44">
        <v>1824.5</v>
      </c>
      <c r="H149" s="6"/>
    </row>
    <row r="150" spans="1:8" x14ac:dyDescent="0.2">
      <c r="A150" t="s">
        <v>43</v>
      </c>
      <c r="B150" s="5">
        <v>3716.09</v>
      </c>
      <c r="C150" s="5">
        <f>SUM(C148:C149)</f>
        <v>9610</v>
      </c>
      <c r="D150" s="5"/>
      <c r="E150" s="5"/>
      <c r="F150" s="5"/>
      <c r="G150" s="5">
        <f>SUM(G148:G149)</f>
        <v>10015</v>
      </c>
      <c r="H150" s="5">
        <f>SUM(B150:E150,-G150)</f>
        <v>3311.09</v>
      </c>
    </row>
    <row r="151" spans="1:8" x14ac:dyDescent="0.2">
      <c r="B151" s="5"/>
      <c r="C151" s="5"/>
      <c r="D151" s="5"/>
      <c r="E151" s="5"/>
      <c r="F151" s="5"/>
      <c r="G151" s="5"/>
      <c r="H151" s="5"/>
    </row>
    <row r="153" spans="1:8" x14ac:dyDescent="0.2">
      <c r="A153" t="s">
        <v>20</v>
      </c>
    </row>
    <row r="154" spans="1:8" x14ac:dyDescent="0.2">
      <c r="A154" s="4" t="s">
        <v>31</v>
      </c>
      <c r="B154" s="5"/>
      <c r="C154" s="46">
        <v>11649</v>
      </c>
      <c r="D154" s="5"/>
      <c r="E154" s="5"/>
      <c r="F154" s="5"/>
      <c r="G154" s="46">
        <v>15954</v>
      </c>
      <c r="H154" s="5"/>
    </row>
    <row r="155" spans="1:8" ht="13.5" thickBot="1" x14ac:dyDescent="0.25">
      <c r="A155" s="4" t="s">
        <v>0</v>
      </c>
      <c r="B155" s="2"/>
      <c r="C155" s="6"/>
      <c r="D155" s="6"/>
      <c r="E155" s="6"/>
      <c r="F155" s="6"/>
      <c r="G155" s="44">
        <v>5166</v>
      </c>
      <c r="H155" s="6"/>
    </row>
    <row r="156" spans="1:8" x14ac:dyDescent="0.2">
      <c r="A156" s="4" t="s">
        <v>4</v>
      </c>
      <c r="B156" s="5">
        <v>26027.08</v>
      </c>
      <c r="C156" s="5">
        <f>SUM(C154,C155)</f>
        <v>11649</v>
      </c>
      <c r="D156" s="5"/>
      <c r="E156" s="5"/>
      <c r="F156" s="5"/>
      <c r="G156" s="5">
        <f>SUM(G154,G155)</f>
        <v>21120</v>
      </c>
      <c r="H156" s="5">
        <f>SUM(B156,C156,D156,E156,-G156)</f>
        <v>16556.080000000002</v>
      </c>
    </row>
    <row r="158" spans="1:8" ht="13.5" thickBot="1" x14ac:dyDescent="0.25">
      <c r="A158" t="s">
        <v>26</v>
      </c>
      <c r="B158" s="20">
        <f>SUM(B156,B139,B150,B134,B129,B124,B119,B114,B109,B104,B99,B89,B94,B84,B73,B68,B63,B58,B49,B43,B37,B29,B21,B15)</f>
        <v>507921.85999999993</v>
      </c>
      <c r="C158" s="21">
        <f>SUM(C156,C150,C139,C134,C129,C124,C119,C114,C104,C109,C99,C94,C89,C84,C73,C68,C63,C58,C49,C43,C37,C29,C21,C15)</f>
        <v>4337018.0599999996</v>
      </c>
      <c r="D158" s="21">
        <f>SUM(D156,D139,D129,D124,D119,D99,D84,D73,D49,D43,D37,D29,D21,D15)</f>
        <v>-900000</v>
      </c>
      <c r="E158" s="22">
        <f>SUM(E156,E139,E129,E124,E119,E104,E99,E84,E73,E49,E43,E37,E29,E21,E15)</f>
        <v>0</v>
      </c>
      <c r="F158" s="22"/>
      <c r="G158" s="22">
        <f>SUM(G156,G150,G139,G134,G129,G124,G119,G114,G109,G104,G99,G94,G89,G84,G73,G63,G58,G49,G43,G37,G29,G21,G15)</f>
        <v>3332895.3099999996</v>
      </c>
      <c r="H158" s="21">
        <f>SUM(H156,H150,H139,H134,H129,H124,H119,H114,H104,H109,H99,H94,H89,H84,H73,H68,H63,H58,H49,H43,H37,H29,H21,H15)</f>
        <v>612044.61</v>
      </c>
    </row>
    <row r="159" spans="1:8" ht="13.5" thickTop="1" x14ac:dyDescent="0.2"/>
    <row r="163" spans="1:9" x14ac:dyDescent="0.2">
      <c r="B163" s="7"/>
      <c r="E163" t="s">
        <v>1</v>
      </c>
    </row>
    <row r="167" spans="1:9" x14ac:dyDescent="0.2">
      <c r="I167" s="7"/>
    </row>
    <row r="170" spans="1:9" x14ac:dyDescent="0.2">
      <c r="A170" s="16" t="s">
        <v>1</v>
      </c>
      <c r="C170" s="17" t="s">
        <v>70</v>
      </c>
      <c r="D170" s="18"/>
      <c r="E170" s="19"/>
      <c r="F170" s="48"/>
    </row>
    <row r="171" spans="1:9" x14ac:dyDescent="0.2">
      <c r="B171" s="7"/>
      <c r="H171" s="8" t="s">
        <v>1</v>
      </c>
    </row>
    <row r="172" spans="1:9" x14ac:dyDescent="0.2">
      <c r="B172" s="14"/>
      <c r="C172" s="7"/>
      <c r="D172" s="7"/>
      <c r="E172" s="7"/>
      <c r="F172" s="7"/>
      <c r="G172" s="7"/>
      <c r="H172" s="7"/>
    </row>
    <row r="173" spans="1:9" x14ac:dyDescent="0.2">
      <c r="I173" s="7"/>
    </row>
    <row r="176" spans="1:9" x14ac:dyDescent="0.2">
      <c r="A176" s="39" t="s">
        <v>75</v>
      </c>
      <c r="B176" s="11"/>
      <c r="C176" s="12"/>
      <c r="D176" s="12"/>
      <c r="E176" s="12"/>
      <c r="F176" s="12"/>
      <c r="G176" s="12"/>
      <c r="H176" s="7"/>
    </row>
    <row r="177" spans="1:9" x14ac:dyDescent="0.2">
      <c r="A177" s="40" t="s">
        <v>76</v>
      </c>
      <c r="I177" s="8"/>
    </row>
    <row r="178" spans="1:9" x14ac:dyDescent="0.2">
      <c r="I178" s="7"/>
    </row>
    <row r="180" spans="1:9" x14ac:dyDescent="0.2">
      <c r="A180" s="24"/>
      <c r="B180" s="24"/>
      <c r="C180" s="24"/>
      <c r="D180" s="24"/>
      <c r="E180" s="24"/>
      <c r="F180" s="24"/>
      <c r="G180" s="24"/>
      <c r="H180" s="24"/>
    </row>
    <row r="181" spans="1:9" x14ac:dyDescent="0.2">
      <c r="A181" s="32" t="s">
        <v>1</v>
      </c>
      <c r="B181" s="32"/>
      <c r="C181" s="32"/>
    </row>
    <row r="182" spans="1:9" x14ac:dyDescent="0.2">
      <c r="A182" s="24"/>
      <c r="B182" s="24"/>
      <c r="C182" s="24"/>
      <c r="D182" s="24"/>
      <c r="E182" s="24"/>
      <c r="F182" s="24"/>
      <c r="G182" s="24"/>
      <c r="H182" s="24"/>
    </row>
    <row r="183" spans="1:9" x14ac:dyDescent="0.2">
      <c r="A183" s="41" t="s">
        <v>77</v>
      </c>
      <c r="B183" s="24"/>
      <c r="C183" s="24"/>
      <c r="D183" s="24"/>
      <c r="E183" s="24"/>
      <c r="F183" s="24"/>
      <c r="G183" s="24"/>
    </row>
    <row r="184" spans="1:9" x14ac:dyDescent="0.2">
      <c r="A184" s="40" t="s">
        <v>78</v>
      </c>
      <c r="H184" s="27"/>
    </row>
    <row r="185" spans="1:9" x14ac:dyDescent="0.2">
      <c r="A185" s="41" t="s">
        <v>79</v>
      </c>
      <c r="B185" s="24"/>
      <c r="C185" s="24"/>
      <c r="D185" s="24"/>
      <c r="E185" s="24"/>
      <c r="F185" s="24"/>
      <c r="G185" s="24"/>
    </row>
    <row r="186" spans="1:9" x14ac:dyDescent="0.2">
      <c r="A186" s="42" t="s">
        <v>80</v>
      </c>
      <c r="B186" s="24"/>
      <c r="C186" s="24"/>
      <c r="D186" s="24"/>
      <c r="E186" s="24"/>
      <c r="F186" s="24"/>
      <c r="G186" s="24"/>
    </row>
    <row r="187" spans="1:9" x14ac:dyDescent="0.2">
      <c r="A187" s="42" t="s">
        <v>81</v>
      </c>
    </row>
    <row r="188" spans="1:9" x14ac:dyDescent="0.2">
      <c r="A188" s="42" t="s">
        <v>82</v>
      </c>
    </row>
    <row r="189" spans="1:9" x14ac:dyDescent="0.2">
      <c r="A189" s="36"/>
      <c r="B189" s="24"/>
      <c r="C189" s="24"/>
      <c r="D189" s="24"/>
      <c r="E189" s="24"/>
      <c r="F189" s="24"/>
      <c r="G189" s="24"/>
    </row>
    <row r="190" spans="1:9" x14ac:dyDescent="0.2">
      <c r="A190" s="40" t="s">
        <v>83</v>
      </c>
      <c r="H190" s="24"/>
    </row>
    <row r="191" spans="1:9" x14ac:dyDescent="0.2">
      <c r="A191" s="40" t="s">
        <v>84</v>
      </c>
    </row>
    <row r="192" spans="1:9" x14ac:dyDescent="0.2">
      <c r="A192" s="40" t="s">
        <v>85</v>
      </c>
    </row>
    <row r="194" spans="1:1" x14ac:dyDescent="0.2">
      <c r="A194" s="40" t="s">
        <v>86</v>
      </c>
    </row>
  </sheetData>
  <mergeCells count="2">
    <mergeCell ref="A3:H3"/>
    <mergeCell ref="A5:H5"/>
  </mergeCells>
  <phoneticPr fontId="0" type="noConversion"/>
  <printOptions gridLines="1"/>
  <pageMargins left="0.7" right="0.45" top="0.75" bottom="0.5" header="0.3" footer="0.3"/>
  <pageSetup scale="74" orientation="portrait" r:id="rId1"/>
  <headerFooter alignWithMargins="0"/>
  <rowBreaks count="2" manualBreakCount="2">
    <brk id="74" max="6" man="1"/>
    <brk id="14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Treasure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</dc:creator>
  <cp:lastModifiedBy>Owner</cp:lastModifiedBy>
  <cp:lastPrinted>2013-08-27T15:27:15Z</cp:lastPrinted>
  <dcterms:created xsi:type="dcterms:W3CDTF">2003-10-08T20:39:42Z</dcterms:created>
  <dcterms:modified xsi:type="dcterms:W3CDTF">2013-08-27T15:27:28Z</dcterms:modified>
</cp:coreProperties>
</file>